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Customs Duty" sheetId="1" r:id="rId1"/>
  </sheets>
  <calcPr calcId="124519"/>
</workbook>
</file>

<file path=xl/calcChain.xml><?xml version="1.0" encoding="utf-8"?>
<calcChain xmlns="http://schemas.openxmlformats.org/spreadsheetml/2006/main">
  <c r="E5" i="1"/>
  <c r="E6" l="1"/>
  <c r="E8" s="1"/>
  <c r="E9" s="1"/>
  <c r="E10" s="1"/>
  <c r="E11" s="1"/>
  <c r="E7"/>
  <c r="E12" l="1"/>
  <c r="E13" l="1"/>
  <c r="E15" l="1"/>
  <c r="E14"/>
  <c r="E16" l="1"/>
  <c r="E17" s="1"/>
  <c r="E18" l="1"/>
  <c r="E21"/>
  <c r="E20"/>
  <c r="E24" l="1"/>
</calcChain>
</file>

<file path=xl/comments1.xml><?xml version="1.0" encoding="utf-8"?>
<comments xmlns="http://schemas.openxmlformats.org/spreadsheetml/2006/main">
  <authors>
    <author>Ramesh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Ali:</t>
        </r>
        <r>
          <rPr>
            <sz val="9"/>
            <color indexed="81"/>
            <rFont val="Tahoma"/>
            <family val="2"/>
          </rPr>
          <t xml:space="preserve">
Rate of exchange as announced by CBE&amp;C (Board) by notification under section 14(3)(a)(i)
on
date of presentation of Bill of Entry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Ali:</t>
        </r>
        <r>
          <rPr>
            <sz val="9"/>
            <color indexed="81"/>
            <rFont val="Tahoma"/>
            <family val="2"/>
          </rPr>
          <t xml:space="preserve">
Actual Expenditure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Ali:</t>
        </r>
        <r>
          <rPr>
            <sz val="9"/>
            <color indexed="81"/>
            <rFont val="Tahoma"/>
            <family val="2"/>
          </rPr>
          <t xml:space="preserve">
Actual Expenditure</t>
        </r>
      </text>
    </comment>
  </commentList>
</comments>
</file>

<file path=xl/sharedStrings.xml><?xml version="1.0" encoding="utf-8"?>
<sst xmlns="http://schemas.openxmlformats.org/spreadsheetml/2006/main" count="18" uniqueCount="18">
  <si>
    <t>FOB Value</t>
  </si>
  <si>
    <t>CIF Price</t>
  </si>
  <si>
    <t>Add : Landing Charges @ 1% of CIF</t>
  </si>
  <si>
    <t>Assessable Value (rounded to)</t>
  </si>
  <si>
    <t>CVD u/s 3(1) (Excise Duty)</t>
  </si>
  <si>
    <t>Cess of BCD on (BCD+CVD)</t>
  </si>
  <si>
    <t>Special CVD u/s 3(5)</t>
  </si>
  <si>
    <t>Add : Insurance @ 1.125% of FOB [Rule 9(2)c(iii)]</t>
  </si>
  <si>
    <t>Add : Freight limited to 20% of FOB [Rule 9(2)] (Air)</t>
  </si>
  <si>
    <t>Basic Customs Duty u/s 12</t>
  </si>
  <si>
    <t>Foreign Currency</t>
  </si>
  <si>
    <t>Rate</t>
  </si>
  <si>
    <r>
      <t>Amount in</t>
    </r>
    <r>
      <rPr>
        <sz val="11"/>
        <color theme="1"/>
        <rFont val="Rupee"/>
      </rPr>
      <t xml:space="preserve"> `</t>
    </r>
  </si>
  <si>
    <t>Remarks</t>
  </si>
  <si>
    <t>Total Duty</t>
  </si>
  <si>
    <t>Refundable Duty</t>
  </si>
  <si>
    <t>Landed Cost of Material</t>
  </si>
  <si>
    <t>Landed Cost of Material (Net of Duty &amp; Taxes)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</si>
</sst>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Rupee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43" fontId="2" fillId="0" borderId="2" xfId="1" applyFont="1" applyBorder="1"/>
    <xf numFmtId="0" fontId="2" fillId="0" borderId="3" xfId="0" applyFont="1" applyBorder="1"/>
    <xf numFmtId="0" fontId="2" fillId="0" borderId="4" xfId="0" applyFont="1" applyBorder="1"/>
    <xf numFmtId="43" fontId="2" fillId="0" borderId="0" xfId="1" applyFont="1" applyBorder="1"/>
    <xf numFmtId="0" fontId="2" fillId="0" borderId="0" xfId="1" applyNumberFormat="1" applyFont="1" applyBorder="1"/>
    <xf numFmtId="0" fontId="2" fillId="0" borderId="5" xfId="0" applyFont="1" applyBorder="1"/>
    <xf numFmtId="0" fontId="6" fillId="0" borderId="4" xfId="0" applyFont="1" applyBorder="1"/>
    <xf numFmtId="0" fontId="2" fillId="0" borderId="6" xfId="0" applyFont="1" applyBorder="1"/>
    <xf numFmtId="43" fontId="2" fillId="0" borderId="7" xfId="1" applyFont="1" applyBorder="1"/>
    <xf numFmtId="0" fontId="2" fillId="0" borderId="8" xfId="0" applyFont="1" applyBorder="1"/>
    <xf numFmtId="0" fontId="2" fillId="2" borderId="0" xfId="0" applyFont="1" applyFill="1"/>
    <xf numFmtId="43" fontId="2" fillId="2" borderId="0" xfId="1" applyFont="1" applyFill="1"/>
    <xf numFmtId="0" fontId="2" fillId="3" borderId="0" xfId="0" applyFont="1" applyFill="1"/>
    <xf numFmtId="43" fontId="2" fillId="3" borderId="0" xfId="1" applyFont="1" applyFill="1"/>
    <xf numFmtId="43" fontId="2" fillId="0" borderId="0" xfId="1" applyFont="1" applyBorder="1" applyProtection="1">
      <protection hidden="1"/>
    </xf>
    <xf numFmtId="43" fontId="6" fillId="0" borderId="0" xfId="1" applyFont="1" applyBorder="1" applyProtection="1">
      <protection hidden="1"/>
    </xf>
    <xf numFmtId="44" fontId="2" fillId="0" borderId="0" xfId="2" applyFont="1" applyBorder="1" applyProtection="1">
      <protection locked="0"/>
    </xf>
    <xf numFmtId="43" fontId="2" fillId="0" borderId="0" xfId="1" applyFont="1" applyBorder="1" applyProtection="1">
      <protection locked="0"/>
    </xf>
    <xf numFmtId="9" fontId="2" fillId="0" borderId="0" xfId="3" applyFont="1" applyBorder="1" applyProtection="1">
      <protection locked="0"/>
    </xf>
    <xf numFmtId="165" fontId="2" fillId="0" borderId="0" xfId="3" applyNumberFormat="1" applyFont="1" applyBorder="1" applyProtection="1">
      <protection locked="0"/>
    </xf>
    <xf numFmtId="10" fontId="2" fillId="0" borderId="0" xfId="3" applyNumberFormat="1" applyFont="1" applyBorder="1" applyProtection="1">
      <protection locked="0"/>
    </xf>
    <xf numFmtId="43" fontId="2" fillId="0" borderId="5" xfId="1" applyFont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26"/>
  <sheetViews>
    <sheetView tabSelected="1" workbookViewId="0">
      <selection activeCell="C11" sqref="C11"/>
    </sheetView>
  </sheetViews>
  <sheetFormatPr defaultRowHeight="14.25"/>
  <cols>
    <col min="1" max="1" width="1.5703125" style="14" customWidth="1"/>
    <col min="2" max="2" width="49" style="14" bestFit="1" customWidth="1"/>
    <col min="3" max="3" width="18.5703125" style="15" bestFit="1" customWidth="1"/>
    <col min="4" max="4" width="10.140625" style="15" customWidth="1"/>
    <col min="5" max="5" width="14.7109375" style="15" bestFit="1" customWidth="1"/>
    <col min="6" max="6" width="12.28515625" style="14" customWidth="1"/>
    <col min="7" max="7" width="1.28515625" style="14" customWidth="1"/>
    <col min="8" max="16384" width="9.140625" style="14"/>
  </cols>
  <sheetData>
    <row r="2" spans="1:7" ht="8.25" customHeight="1" thickBot="1">
      <c r="A2" s="16"/>
      <c r="B2" s="16"/>
      <c r="C2" s="17"/>
      <c r="D2" s="17"/>
      <c r="E2" s="17"/>
      <c r="F2" s="16"/>
      <c r="G2" s="16"/>
    </row>
    <row r="3" spans="1:7">
      <c r="A3" s="1"/>
      <c r="B3" s="3"/>
      <c r="C3" s="4"/>
      <c r="D3" s="4"/>
      <c r="E3" s="4"/>
      <c r="F3" s="5"/>
      <c r="G3" s="1"/>
    </row>
    <row r="4" spans="1:7">
      <c r="A4" s="1"/>
      <c r="B4" s="6"/>
      <c r="C4" s="7" t="s">
        <v>10</v>
      </c>
      <c r="D4" s="7" t="s">
        <v>11</v>
      </c>
      <c r="E4" s="8" t="s">
        <v>12</v>
      </c>
      <c r="F4" s="9" t="s">
        <v>13</v>
      </c>
      <c r="G4" s="1"/>
    </row>
    <row r="5" spans="1:7">
      <c r="A5" s="1"/>
      <c r="B5" s="10" t="s">
        <v>0</v>
      </c>
      <c r="C5" s="20">
        <v>10000</v>
      </c>
      <c r="D5" s="21">
        <v>50</v>
      </c>
      <c r="E5" s="18">
        <f>+C5*D5</f>
        <v>500000</v>
      </c>
      <c r="F5" s="9"/>
      <c r="G5" s="1"/>
    </row>
    <row r="6" spans="1:7">
      <c r="A6" s="1"/>
      <c r="B6" s="6" t="s">
        <v>8</v>
      </c>
      <c r="C6" s="21"/>
      <c r="D6" s="22">
        <v>0.2</v>
      </c>
      <c r="E6" s="18">
        <f>ROUND(IF(F6&gt;0,F6,E5*D6),2)</f>
        <v>100000</v>
      </c>
      <c r="F6" s="25">
        <v>0</v>
      </c>
      <c r="G6" s="1"/>
    </row>
    <row r="7" spans="1:7">
      <c r="A7" s="1"/>
      <c r="B7" s="6" t="s">
        <v>7</v>
      </c>
      <c r="C7" s="21"/>
      <c r="D7" s="23">
        <v>1.125E-2</v>
      </c>
      <c r="E7" s="18">
        <f>ROUND(IF(F7&gt;0,F7,E5*D7),2)</f>
        <v>5625</v>
      </c>
      <c r="F7" s="25">
        <v>0</v>
      </c>
      <c r="G7" s="1"/>
    </row>
    <row r="8" spans="1:7">
      <c r="A8" s="1"/>
      <c r="B8" s="10" t="s">
        <v>1</v>
      </c>
      <c r="C8" s="21"/>
      <c r="D8" s="21"/>
      <c r="E8" s="18">
        <f>+E5+E6+E7</f>
        <v>605625</v>
      </c>
      <c r="F8" s="9"/>
      <c r="G8" s="1"/>
    </row>
    <row r="9" spans="1:7">
      <c r="A9" s="1"/>
      <c r="B9" s="6" t="s">
        <v>2</v>
      </c>
      <c r="C9" s="21"/>
      <c r="D9" s="22">
        <v>0.01</v>
      </c>
      <c r="E9" s="18">
        <f>+E8*D9</f>
        <v>6056.25</v>
      </c>
      <c r="F9" s="9"/>
      <c r="G9" s="1"/>
    </row>
    <row r="10" spans="1:7">
      <c r="A10" s="1"/>
      <c r="B10" s="10" t="s">
        <v>3</v>
      </c>
      <c r="C10" s="21"/>
      <c r="D10" s="21"/>
      <c r="E10" s="18">
        <f>+ROUND(E8+E9,0)</f>
        <v>611681</v>
      </c>
      <c r="F10" s="9"/>
      <c r="G10" s="1"/>
    </row>
    <row r="11" spans="1:7">
      <c r="A11" s="1"/>
      <c r="B11" s="6" t="s">
        <v>9</v>
      </c>
      <c r="C11" s="21"/>
      <c r="D11" s="22">
        <v>0.1</v>
      </c>
      <c r="E11" s="18">
        <f>+E10*D11</f>
        <v>61168.100000000006</v>
      </c>
      <c r="F11" s="9"/>
      <c r="G11" s="1"/>
    </row>
    <row r="12" spans="1:7">
      <c r="A12" s="1"/>
      <c r="B12" s="6"/>
      <c r="C12" s="21"/>
      <c r="D12" s="21"/>
      <c r="E12" s="18">
        <f>+E10+E11</f>
        <v>672849.1</v>
      </c>
      <c r="F12" s="9"/>
      <c r="G12" s="1"/>
    </row>
    <row r="13" spans="1:7">
      <c r="A13" s="1"/>
      <c r="B13" s="6" t="s">
        <v>4</v>
      </c>
      <c r="C13" s="21"/>
      <c r="D13" s="24">
        <v>0.125</v>
      </c>
      <c r="E13" s="18">
        <f>+E12*D13</f>
        <v>84106.137499999997</v>
      </c>
      <c r="F13" s="9"/>
      <c r="G13" s="1"/>
    </row>
    <row r="14" spans="1:7">
      <c r="A14" s="1"/>
      <c r="B14" s="6"/>
      <c r="C14" s="21"/>
      <c r="D14" s="21"/>
      <c r="E14" s="18">
        <f>+E12+E13</f>
        <v>756955.23749999993</v>
      </c>
      <c r="F14" s="9"/>
      <c r="G14" s="1"/>
    </row>
    <row r="15" spans="1:7">
      <c r="A15" s="1"/>
      <c r="B15" s="6" t="s">
        <v>5</v>
      </c>
      <c r="C15" s="21"/>
      <c r="D15" s="22">
        <v>0.03</v>
      </c>
      <c r="E15" s="18">
        <f>+(E11+E13)*D15</f>
        <v>4358.2271249999994</v>
      </c>
      <c r="F15" s="9"/>
      <c r="G15" s="1"/>
    </row>
    <row r="16" spans="1:7">
      <c r="A16" s="1"/>
      <c r="B16" s="6"/>
      <c r="C16" s="21"/>
      <c r="D16" s="21"/>
      <c r="E16" s="18">
        <f>+E14+E15</f>
        <v>761313.46462499991</v>
      </c>
      <c r="F16" s="9"/>
      <c r="G16" s="1"/>
    </row>
    <row r="17" spans="1:7">
      <c r="A17" s="1"/>
      <c r="B17" s="6" t="s">
        <v>6</v>
      </c>
      <c r="C17" s="21"/>
      <c r="D17" s="22">
        <v>0.04</v>
      </c>
      <c r="E17" s="18">
        <f>+E16*D17</f>
        <v>30452.538584999998</v>
      </c>
      <c r="F17" s="9"/>
      <c r="G17" s="1"/>
    </row>
    <row r="18" spans="1:7">
      <c r="A18" s="1"/>
      <c r="B18" s="10" t="s">
        <v>16</v>
      </c>
      <c r="C18" s="7"/>
      <c r="D18" s="7"/>
      <c r="E18" s="18">
        <f>+E16+E17</f>
        <v>791766.00320999988</v>
      </c>
      <c r="F18" s="9"/>
      <c r="G18" s="1"/>
    </row>
    <row r="19" spans="1:7">
      <c r="A19" s="1"/>
      <c r="B19" s="6"/>
      <c r="C19" s="7"/>
      <c r="D19" s="7"/>
      <c r="E19" s="18"/>
      <c r="F19" s="9"/>
      <c r="G19" s="1"/>
    </row>
    <row r="20" spans="1:7">
      <c r="A20" s="1"/>
      <c r="B20" s="6" t="s">
        <v>14</v>
      </c>
      <c r="C20" s="7"/>
      <c r="D20" s="7"/>
      <c r="E20" s="18">
        <f>+E11+E13+E15+E17</f>
        <v>180085.00321</v>
      </c>
      <c r="F20" s="9"/>
      <c r="G20" s="1"/>
    </row>
    <row r="21" spans="1:7">
      <c r="A21" s="1"/>
      <c r="B21" s="6" t="s">
        <v>15</v>
      </c>
      <c r="C21" s="7"/>
      <c r="D21" s="7"/>
      <c r="E21" s="19">
        <f>+E13+E17</f>
        <v>114558.676085</v>
      </c>
      <c r="F21" s="9"/>
      <c r="G21" s="1"/>
    </row>
    <row r="22" spans="1:7">
      <c r="A22" s="1"/>
      <c r="B22" s="6"/>
      <c r="C22" s="7"/>
      <c r="D22" s="7"/>
      <c r="E22" s="18"/>
      <c r="F22" s="9"/>
      <c r="G22" s="1"/>
    </row>
    <row r="23" spans="1:7">
      <c r="A23" s="1"/>
      <c r="B23" s="6"/>
      <c r="C23" s="7"/>
      <c r="D23" s="7"/>
      <c r="E23" s="18"/>
      <c r="F23" s="9"/>
      <c r="G23" s="1"/>
    </row>
    <row r="24" spans="1:7">
      <c r="A24" s="1"/>
      <c r="B24" s="10" t="s">
        <v>17</v>
      </c>
      <c r="C24" s="7"/>
      <c r="D24" s="7"/>
      <c r="E24" s="19">
        <f>+E18-E21</f>
        <v>677207.32712499984</v>
      </c>
      <c r="F24" s="9"/>
      <c r="G24" s="1"/>
    </row>
    <row r="25" spans="1:7" ht="15" thickBot="1">
      <c r="A25" s="1"/>
      <c r="B25" s="11"/>
      <c r="C25" s="12"/>
      <c r="D25" s="12"/>
      <c r="E25" s="12"/>
      <c r="F25" s="13"/>
      <c r="G25" s="1"/>
    </row>
    <row r="26" spans="1:7" ht="3" customHeight="1">
      <c r="A26" s="1"/>
      <c r="B26" s="1"/>
      <c r="C26" s="2"/>
      <c r="D26" s="2"/>
      <c r="E26" s="2"/>
      <c r="F26" s="1"/>
      <c r="G26" s="1"/>
    </row>
  </sheetData>
  <sheetProtection password="CE6E" sheet="1" objects="1" scenarios="1"/>
  <pageMargins left="0.7" right="0.7" top="0.75" bottom="0.75" header="0.3" footer="0.3"/>
  <pageSetup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Customs Duty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</dc:creator>
  <cp:lastModifiedBy>Ramesh</cp:lastModifiedBy>
  <dcterms:created xsi:type="dcterms:W3CDTF">2017-06-06T06:20:30Z</dcterms:created>
  <dcterms:modified xsi:type="dcterms:W3CDTF">2017-06-06T07:14:40Z</dcterms:modified>
</cp:coreProperties>
</file>